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Collecte Heures Colibris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<sst xmlns="http://schemas.openxmlformats.org/spreadsheetml/2006/main" count="58" uniqueCount="45">
  <si>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Temps consacré aux Colibris</t>
  </si>
  <si>
    <t>Date</t>
  </si>
  <si>
    <t>Nature</t>
  </si>
  <si>
    <t>Heures</t>
  </si>
  <si>
    <t>Préparation réunion</t>
  </si>
  <si>
    <t>21e réunion du CC</t>
  </si>
  <si>
    <t>CR de la réunion</t>
  </si>
  <si>
    <t>22e réunion du CC</t>
  </si>
  <si>
    <t>23e réunion du CC</t>
  </si>
  <si>
    <t>Réunion GT sur expo "0 déchet"</t>
  </si>
  <si>
    <t>emails + préparation "0 déchet"</t>
  </si>
  <si>
    <t>Module 1 MOOC Gouvernance Partagée</t>
  </si>
  <si>
    <t>préparation "0 déchet"</t>
  </si>
  <si>
    <t>Expo "0 déchets"</t>
  </si>
  <si>
    <t>Préparation + 24e réunion CC</t>
  </si>
  <si>
    <t>25e réunion du CC</t>
  </si>
  <si>
    <t>26e réunion du CC</t>
  </si>
  <si>
    <t>27e réunion du CC</t>
  </si>
  <si>
    <t>29e réunion du CC</t>
  </si>
  <si>
    <t>CR 29e réunion CC</t>
  </si>
  <si>
    <t>30e réunion du CC avec pôle Relier</t>
  </si>
  <si>
    <t>Forum Ouvert</t>
  </si>
  <si>
    <t>31e réunion du CC</t>
  </si>
  <si>
    <t>Exploration Wiki</t>
  </si>
  <si>
    <t>Lecture documents (CR CC, Forum)</t>
  </si>
  <si>
    <t>Planning réunions + gestion temps</t>
  </si>
  <si>
    <t>Année 2019</t>
  </si>
  <si>
    <t>Catégorie</t>
  </si>
  <si>
    <t>Nature de l'action par catégories</t>
  </si>
  <si>
    <t>Nature de l'action</t>
  </si>
  <si>
    <t>Préparation + Réunion CC + Compte-Rendu</t>
  </si>
  <si>
    <t>Préparation + Réunion GL + Compte-Rendu</t>
  </si>
  <si>
    <t>Rencontres Réseaux</t>
  </si>
  <si>
    <t>Organisation Evénement</t>
  </si>
  <si>
    <t>Projet</t>
  </si>
  <si>
    <t>Rôle Suivi des actions</t>
  </si>
  <si>
    <t>Rôle Communication</t>
  </si>
  <si>
    <t>Rôle Coordination</t>
  </si>
  <si>
    <t>Rôle Animation</t>
  </si>
  <si>
    <t>Groupe de Travail</t>
  </si>
  <si>
    <t>Action Spécifique</t>
  </si>
  <si>
    <t>Autre</t>
  </si>
  <si>
    <t>Catégories</t>
  </si>
  <si>
    <t>Formation</t>
  </si>
  <si>
    <t>Exploration Webinaire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</si>
</sst>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m\-yyyy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"/>
    <numFmt numFmtId="174" formatCode="0.00000000"/>
    <numFmt numFmtId="175" formatCode="[$-40C]dddd\ d\ mmmm\ yyyy"/>
    <numFmt numFmtId="176" formatCode="[$-40C]mmmm\-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double"/>
      <right style="thick"/>
      <top style="double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double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4" fontId="0" fillId="0" borderId="22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ont="1" applyBorder="1" applyAlignment="1">
      <alignment/>
    </xf>
    <xf numFmtId="0" fontId="1" fillId="0" borderId="29" xfId="0" applyFont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B24" sqref="B24"/>
    </sheetView>
  </sheetViews>
  <sheetFormatPr defaultColWidth="9.140625" defaultRowHeight="12.75"/>
  <cols>
    <col min="1" max="1" width="11.421875" style="0" customWidth="1"/>
    <col min="2" max="2" width="37.421875" style="0" bestFit="1" customWidth="1"/>
    <col min="3" max="3" width="11.421875" style="0" customWidth="1"/>
    <col min="4" max="4" width="34.7109375" style="0" customWidth="1"/>
    <col min="5" max="5" width="11.28125" style="0" customWidth="1"/>
    <col min="6" max="16384" width="11.421875" style="0" customWidth="1"/>
  </cols>
  <sheetData>
    <row r="1" spans="1:19" ht="14.25" thickBot="1" thickTop="1">
      <c r="A1" s="38" t="s">
        <v>28</v>
      </c>
      <c r="B1" s="39"/>
      <c r="C1" s="35" t="s">
        <v>0</v>
      </c>
      <c r="D1" s="36"/>
      <c r="E1" s="36"/>
      <c r="F1" s="36"/>
      <c r="G1" s="35" t="s">
        <v>42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ht="13.5" thickBot="1"/>
    <row r="3" spans="1:20" ht="14.25" thickBot="1" thickTop="1">
      <c r="A3" s="11" t="s">
        <v>27</v>
      </c>
      <c r="B3" s="25" t="s">
        <v>29</v>
      </c>
      <c r="C3" s="1" t="s">
        <v>1</v>
      </c>
      <c r="D3" s="2" t="s">
        <v>2</v>
      </c>
      <c r="E3" s="10" t="s">
        <v>27</v>
      </c>
      <c r="F3" s="2" t="s">
        <v>3</v>
      </c>
      <c r="G3" s="1">
        <v>1</v>
      </c>
      <c r="H3" s="2">
        <f>G3+1</f>
        <v>2</v>
      </c>
      <c r="I3" s="2">
        <f aca="true" t="shared" si="0" ref="I3:S3">H3+1</f>
        <v>3</v>
      </c>
      <c r="J3" s="2">
        <f t="shared" si="0"/>
        <v>4</v>
      </c>
      <c r="K3" s="2">
        <f t="shared" si="0"/>
        <v>5</v>
      </c>
      <c r="L3" s="2">
        <f t="shared" si="0"/>
        <v>6</v>
      </c>
      <c r="M3" s="2">
        <f t="shared" si="0"/>
        <v>7</v>
      </c>
      <c r="N3" s="2">
        <f t="shared" si="0"/>
        <v>8</v>
      </c>
      <c r="O3" s="2">
        <f t="shared" si="0"/>
        <v>9</v>
      </c>
      <c r="P3" s="2">
        <f t="shared" si="0"/>
        <v>10</v>
      </c>
      <c r="Q3" s="2">
        <f t="shared" si="0"/>
        <v>11</v>
      </c>
      <c r="R3" s="2">
        <f t="shared" si="0"/>
        <v>12</v>
      </c>
      <c r="S3" s="7">
        <f t="shared" si="0"/>
        <v>13</v>
      </c>
      <c r="T3" s="8"/>
    </row>
    <row r="4" spans="1:19" ht="13.5" thickTop="1">
      <c r="A4" s="12">
        <v>1</v>
      </c>
      <c r="B4" s="26" t="s">
        <v>31</v>
      </c>
      <c r="C4" s="30">
        <v>43480</v>
      </c>
      <c r="D4" s="16" t="s">
        <v>4</v>
      </c>
      <c r="E4" s="6">
        <v>2</v>
      </c>
      <c r="F4" s="6">
        <v>3</v>
      </c>
      <c r="G4" s="19">
        <f aca="true" t="shared" si="1" ref="G4:G39">IF($E4=1,$F4,0)</f>
        <v>0</v>
      </c>
      <c r="H4" s="3">
        <f aca="true" t="shared" si="2" ref="H4:H39">IF($E4=2,$F4,0)</f>
        <v>3</v>
      </c>
      <c r="I4" s="3">
        <f aca="true" t="shared" si="3" ref="I4:I39">IF($E4=3,$F4,0)</f>
        <v>0</v>
      </c>
      <c r="J4" s="3">
        <f aca="true" t="shared" si="4" ref="J4:J39">IF($E4=4,$F4,0)</f>
        <v>0</v>
      </c>
      <c r="K4" s="3">
        <f aca="true" t="shared" si="5" ref="K4:K39">IF($E4=5,$F4,0)</f>
        <v>0</v>
      </c>
      <c r="L4" s="3">
        <f aca="true" t="shared" si="6" ref="L4:L39">IF($E4=6,$F4,0)</f>
        <v>0</v>
      </c>
      <c r="M4" s="3">
        <f aca="true" t="shared" si="7" ref="M4:M39">IF($E4=7,$F4,0)</f>
        <v>0</v>
      </c>
      <c r="N4" s="3">
        <f aca="true" t="shared" si="8" ref="N4:N39">IF($E4=8,$F4,0)</f>
        <v>0</v>
      </c>
      <c r="O4" s="3">
        <f aca="true" t="shared" si="9" ref="O4:O39">IF($E4=9,$F4,0)</f>
        <v>0</v>
      </c>
      <c r="P4" s="3">
        <f aca="true" t="shared" si="10" ref="P4:P39">IF($E4=10,$F4,0)</f>
        <v>0</v>
      </c>
      <c r="Q4" s="3">
        <f aca="true" t="shared" si="11" ref="Q4:Q39">IF($E4=11,$F4,0)</f>
        <v>0</v>
      </c>
      <c r="R4" s="3">
        <f aca="true" t="shared" si="12" ref="R4:R39">IF($E4=12,$F4,0)</f>
        <v>0</v>
      </c>
      <c r="S4" s="20">
        <f aca="true" t="shared" si="13" ref="S4:S39">IF($E4=13,$F4,0)</f>
        <v>0</v>
      </c>
    </row>
    <row r="5" spans="1:19" ht="12.75">
      <c r="A5" s="12">
        <f>A4+1</f>
        <v>2</v>
      </c>
      <c r="B5" s="26" t="s">
        <v>30</v>
      </c>
      <c r="C5" s="28">
        <v>43481</v>
      </c>
      <c r="D5" s="5" t="s">
        <v>5</v>
      </c>
      <c r="E5" s="4">
        <v>2</v>
      </c>
      <c r="F5" s="4">
        <v>2</v>
      </c>
      <c r="G5" s="21">
        <f t="shared" si="1"/>
        <v>0</v>
      </c>
      <c r="H5" s="4">
        <f t="shared" si="2"/>
        <v>2</v>
      </c>
      <c r="I5" s="4">
        <f t="shared" si="3"/>
        <v>0</v>
      </c>
      <c r="J5" s="4">
        <f t="shared" si="4"/>
        <v>0</v>
      </c>
      <c r="K5" s="4">
        <f t="shared" si="5"/>
        <v>0</v>
      </c>
      <c r="L5" s="4">
        <f t="shared" si="6"/>
        <v>0</v>
      </c>
      <c r="M5" s="4">
        <f t="shared" si="7"/>
        <v>0</v>
      </c>
      <c r="N5" s="4">
        <f t="shared" si="8"/>
        <v>0</v>
      </c>
      <c r="O5" s="4">
        <f t="shared" si="9"/>
        <v>0</v>
      </c>
      <c r="P5" s="4">
        <f t="shared" si="10"/>
        <v>0</v>
      </c>
      <c r="Q5" s="4">
        <f t="shared" si="11"/>
        <v>0</v>
      </c>
      <c r="R5" s="4">
        <f t="shared" si="12"/>
        <v>0</v>
      </c>
      <c r="S5" s="22">
        <f t="shared" si="13"/>
        <v>0</v>
      </c>
    </row>
    <row r="6" spans="1:19" ht="12.75">
      <c r="A6" s="12">
        <f aca="true" t="shared" si="14" ref="A6:A16">A5+1</f>
        <v>3</v>
      </c>
      <c r="B6" s="26" t="s">
        <v>32</v>
      </c>
      <c r="C6" s="28">
        <v>43483</v>
      </c>
      <c r="D6" s="5" t="s">
        <v>6</v>
      </c>
      <c r="E6" s="4">
        <v>2</v>
      </c>
      <c r="F6" s="4">
        <v>3</v>
      </c>
      <c r="G6" s="21">
        <f t="shared" si="1"/>
        <v>0</v>
      </c>
      <c r="H6" s="4">
        <f t="shared" si="2"/>
        <v>3</v>
      </c>
      <c r="I6" s="4">
        <f t="shared" si="3"/>
        <v>0</v>
      </c>
      <c r="J6" s="4">
        <f t="shared" si="4"/>
        <v>0</v>
      </c>
      <c r="K6" s="4">
        <f t="shared" si="5"/>
        <v>0</v>
      </c>
      <c r="L6" s="4">
        <f t="shared" si="6"/>
        <v>0</v>
      </c>
      <c r="M6" s="4">
        <f t="shared" si="7"/>
        <v>0</v>
      </c>
      <c r="N6" s="4">
        <f t="shared" si="8"/>
        <v>0</v>
      </c>
      <c r="O6" s="4">
        <f t="shared" si="9"/>
        <v>0</v>
      </c>
      <c r="P6" s="4">
        <f t="shared" si="10"/>
        <v>0</v>
      </c>
      <c r="Q6" s="4">
        <f t="shared" si="11"/>
        <v>0</v>
      </c>
      <c r="R6" s="4">
        <f t="shared" si="12"/>
        <v>0</v>
      </c>
      <c r="S6" s="22">
        <f t="shared" si="13"/>
        <v>0</v>
      </c>
    </row>
    <row r="7" spans="1:19" ht="12.75">
      <c r="A7" s="12">
        <f t="shared" si="14"/>
        <v>4</v>
      </c>
      <c r="B7" s="26" t="s">
        <v>33</v>
      </c>
      <c r="C7" s="28">
        <v>43491</v>
      </c>
      <c r="D7" s="5" t="s">
        <v>4</v>
      </c>
      <c r="E7" s="4">
        <v>2</v>
      </c>
      <c r="F7" s="4">
        <v>2</v>
      </c>
      <c r="G7" s="21">
        <f t="shared" si="1"/>
        <v>0</v>
      </c>
      <c r="H7" s="4">
        <f t="shared" si="2"/>
        <v>2</v>
      </c>
      <c r="I7" s="4">
        <f t="shared" si="3"/>
        <v>0</v>
      </c>
      <c r="J7" s="4">
        <f t="shared" si="4"/>
        <v>0</v>
      </c>
      <c r="K7" s="4">
        <f t="shared" si="5"/>
        <v>0</v>
      </c>
      <c r="L7" s="4">
        <f t="shared" si="6"/>
        <v>0</v>
      </c>
      <c r="M7" s="4">
        <f t="shared" si="7"/>
        <v>0</v>
      </c>
      <c r="N7" s="4">
        <f t="shared" si="8"/>
        <v>0</v>
      </c>
      <c r="O7" s="4">
        <f t="shared" si="9"/>
        <v>0</v>
      </c>
      <c r="P7" s="4">
        <f t="shared" si="10"/>
        <v>0</v>
      </c>
      <c r="Q7" s="4">
        <f t="shared" si="11"/>
        <v>0</v>
      </c>
      <c r="R7" s="4">
        <f t="shared" si="12"/>
        <v>0</v>
      </c>
      <c r="S7" s="22">
        <f t="shared" si="13"/>
        <v>0</v>
      </c>
    </row>
    <row r="8" spans="1:19" ht="12.75">
      <c r="A8" s="12">
        <f t="shared" si="14"/>
        <v>5</v>
      </c>
      <c r="B8" s="26" t="s">
        <v>34</v>
      </c>
      <c r="C8" s="28">
        <v>43492</v>
      </c>
      <c r="D8" s="5" t="s">
        <v>7</v>
      </c>
      <c r="E8" s="4">
        <v>2</v>
      </c>
      <c r="F8" s="4">
        <v>4</v>
      </c>
      <c r="G8" s="21">
        <f t="shared" si="1"/>
        <v>0</v>
      </c>
      <c r="H8" s="4">
        <f t="shared" si="2"/>
        <v>4</v>
      </c>
      <c r="I8" s="4">
        <f t="shared" si="3"/>
        <v>0</v>
      </c>
      <c r="J8" s="4">
        <f t="shared" si="4"/>
        <v>0</v>
      </c>
      <c r="K8" s="4">
        <f t="shared" si="5"/>
        <v>0</v>
      </c>
      <c r="L8" s="4">
        <f t="shared" si="6"/>
        <v>0</v>
      </c>
      <c r="M8" s="4">
        <f t="shared" si="7"/>
        <v>0</v>
      </c>
      <c r="N8" s="4">
        <f t="shared" si="8"/>
        <v>0</v>
      </c>
      <c r="O8" s="4">
        <f t="shared" si="9"/>
        <v>0</v>
      </c>
      <c r="P8" s="4">
        <f t="shared" si="10"/>
        <v>0</v>
      </c>
      <c r="Q8" s="4">
        <f t="shared" si="11"/>
        <v>0</v>
      </c>
      <c r="R8" s="4">
        <f t="shared" si="12"/>
        <v>0</v>
      </c>
      <c r="S8" s="22">
        <f t="shared" si="13"/>
        <v>0</v>
      </c>
    </row>
    <row r="9" spans="1:19" ht="12.75">
      <c r="A9" s="12">
        <f t="shared" si="14"/>
        <v>6</v>
      </c>
      <c r="B9" s="26" t="s">
        <v>35</v>
      </c>
      <c r="C9" s="28">
        <v>43518</v>
      </c>
      <c r="D9" s="5" t="s">
        <v>4</v>
      </c>
      <c r="E9" s="4">
        <v>2</v>
      </c>
      <c r="F9" s="4">
        <v>1</v>
      </c>
      <c r="G9" s="21">
        <f t="shared" si="1"/>
        <v>0</v>
      </c>
      <c r="H9" s="4">
        <f t="shared" si="2"/>
        <v>1</v>
      </c>
      <c r="I9" s="4">
        <f t="shared" si="3"/>
        <v>0</v>
      </c>
      <c r="J9" s="4">
        <f t="shared" si="4"/>
        <v>0</v>
      </c>
      <c r="K9" s="4">
        <f t="shared" si="5"/>
        <v>0</v>
      </c>
      <c r="L9" s="4">
        <f t="shared" si="6"/>
        <v>0</v>
      </c>
      <c r="M9" s="4">
        <f t="shared" si="7"/>
        <v>0</v>
      </c>
      <c r="N9" s="4">
        <f t="shared" si="8"/>
        <v>0</v>
      </c>
      <c r="O9" s="4">
        <f t="shared" si="9"/>
        <v>0</v>
      </c>
      <c r="P9" s="4">
        <f t="shared" si="10"/>
        <v>0</v>
      </c>
      <c r="Q9" s="4">
        <f t="shared" si="11"/>
        <v>0</v>
      </c>
      <c r="R9" s="4">
        <f t="shared" si="12"/>
        <v>0</v>
      </c>
      <c r="S9" s="22">
        <f t="shared" si="13"/>
        <v>0</v>
      </c>
    </row>
    <row r="10" spans="1:19" ht="12.75">
      <c r="A10" s="12">
        <f t="shared" si="14"/>
        <v>7</v>
      </c>
      <c r="B10" s="26" t="s">
        <v>38</v>
      </c>
      <c r="C10" s="28">
        <v>43519</v>
      </c>
      <c r="D10" s="5" t="s">
        <v>8</v>
      </c>
      <c r="E10" s="4">
        <v>2</v>
      </c>
      <c r="F10" s="4">
        <v>5</v>
      </c>
      <c r="G10" s="21">
        <f t="shared" si="1"/>
        <v>0</v>
      </c>
      <c r="H10" s="4">
        <f t="shared" si="2"/>
        <v>5</v>
      </c>
      <c r="I10" s="4">
        <f t="shared" si="3"/>
        <v>0</v>
      </c>
      <c r="J10" s="4">
        <f t="shared" si="4"/>
        <v>0</v>
      </c>
      <c r="K10" s="4">
        <f t="shared" si="5"/>
        <v>0</v>
      </c>
      <c r="L10" s="4">
        <f t="shared" si="6"/>
        <v>0</v>
      </c>
      <c r="M10" s="4">
        <f t="shared" si="7"/>
        <v>0</v>
      </c>
      <c r="N10" s="4">
        <f t="shared" si="8"/>
        <v>0</v>
      </c>
      <c r="O10" s="4">
        <f t="shared" si="9"/>
        <v>0</v>
      </c>
      <c r="P10" s="4">
        <f t="shared" si="10"/>
        <v>0</v>
      </c>
      <c r="Q10" s="4">
        <f t="shared" si="11"/>
        <v>0</v>
      </c>
      <c r="R10" s="4">
        <f t="shared" si="12"/>
        <v>0</v>
      </c>
      <c r="S10" s="22">
        <f t="shared" si="13"/>
        <v>0</v>
      </c>
    </row>
    <row r="11" spans="1:19" ht="12.75">
      <c r="A11" s="12">
        <f t="shared" si="14"/>
        <v>8</v>
      </c>
      <c r="B11" s="26" t="s">
        <v>36</v>
      </c>
      <c r="C11" s="28">
        <v>43523</v>
      </c>
      <c r="D11" s="5" t="s">
        <v>9</v>
      </c>
      <c r="E11" s="4">
        <v>4</v>
      </c>
      <c r="F11" s="4">
        <v>2</v>
      </c>
      <c r="G11" s="21">
        <f t="shared" si="1"/>
        <v>0</v>
      </c>
      <c r="H11" s="4">
        <f t="shared" si="2"/>
        <v>0</v>
      </c>
      <c r="I11" s="4">
        <f t="shared" si="3"/>
        <v>0</v>
      </c>
      <c r="J11" s="4">
        <f t="shared" si="4"/>
        <v>2</v>
      </c>
      <c r="K11" s="4">
        <f t="shared" si="5"/>
        <v>0</v>
      </c>
      <c r="L11" s="4">
        <f t="shared" si="6"/>
        <v>0</v>
      </c>
      <c r="M11" s="4">
        <f t="shared" si="7"/>
        <v>0</v>
      </c>
      <c r="N11" s="4">
        <f t="shared" si="8"/>
        <v>0</v>
      </c>
      <c r="O11" s="4">
        <f t="shared" si="9"/>
        <v>0</v>
      </c>
      <c r="P11" s="4">
        <f t="shared" si="10"/>
        <v>0</v>
      </c>
      <c r="Q11" s="4">
        <f t="shared" si="11"/>
        <v>0</v>
      </c>
      <c r="R11" s="4">
        <f t="shared" si="12"/>
        <v>0</v>
      </c>
      <c r="S11" s="22">
        <f t="shared" si="13"/>
        <v>0</v>
      </c>
    </row>
    <row r="12" spans="1:19" ht="12.75">
      <c r="A12" s="12">
        <f t="shared" si="14"/>
        <v>9</v>
      </c>
      <c r="B12" s="26" t="s">
        <v>37</v>
      </c>
      <c r="C12" s="28">
        <v>43525</v>
      </c>
      <c r="D12" s="5" t="s">
        <v>10</v>
      </c>
      <c r="E12" s="4">
        <v>4</v>
      </c>
      <c r="F12" s="4">
        <v>2</v>
      </c>
      <c r="G12" s="21">
        <f t="shared" si="1"/>
        <v>0</v>
      </c>
      <c r="H12" s="4">
        <f t="shared" si="2"/>
        <v>0</v>
      </c>
      <c r="I12" s="4">
        <f t="shared" si="3"/>
        <v>0</v>
      </c>
      <c r="J12" s="4">
        <f t="shared" si="4"/>
        <v>2</v>
      </c>
      <c r="K12" s="4">
        <f t="shared" si="5"/>
        <v>0</v>
      </c>
      <c r="L12" s="4">
        <f t="shared" si="6"/>
        <v>0</v>
      </c>
      <c r="M12" s="4">
        <f t="shared" si="7"/>
        <v>0</v>
      </c>
      <c r="N12" s="4">
        <f t="shared" si="8"/>
        <v>0</v>
      </c>
      <c r="O12" s="4">
        <f t="shared" si="9"/>
        <v>0</v>
      </c>
      <c r="P12" s="4">
        <f t="shared" si="10"/>
        <v>0</v>
      </c>
      <c r="Q12" s="4">
        <f t="shared" si="11"/>
        <v>0</v>
      </c>
      <c r="R12" s="4">
        <f t="shared" si="12"/>
        <v>0</v>
      </c>
      <c r="S12" s="22">
        <f t="shared" si="13"/>
        <v>0</v>
      </c>
    </row>
    <row r="13" spans="1:19" ht="12.75">
      <c r="A13" s="12">
        <f t="shared" si="14"/>
        <v>10</v>
      </c>
      <c r="B13" s="26" t="s">
        <v>39</v>
      </c>
      <c r="C13" s="28">
        <v>43528</v>
      </c>
      <c r="D13" s="5" t="s">
        <v>10</v>
      </c>
      <c r="E13" s="4">
        <v>4</v>
      </c>
      <c r="F13" s="4">
        <v>2</v>
      </c>
      <c r="G13" s="21">
        <f t="shared" si="1"/>
        <v>0</v>
      </c>
      <c r="H13" s="4">
        <f t="shared" si="2"/>
        <v>0</v>
      </c>
      <c r="I13" s="4">
        <f t="shared" si="3"/>
        <v>0</v>
      </c>
      <c r="J13" s="4">
        <f t="shared" si="4"/>
        <v>2</v>
      </c>
      <c r="K13" s="4">
        <f t="shared" si="5"/>
        <v>0</v>
      </c>
      <c r="L13" s="4">
        <f t="shared" si="6"/>
        <v>0</v>
      </c>
      <c r="M13" s="4">
        <f t="shared" si="7"/>
        <v>0</v>
      </c>
      <c r="N13" s="4">
        <f t="shared" si="8"/>
        <v>0</v>
      </c>
      <c r="O13" s="4">
        <f t="shared" si="9"/>
        <v>0</v>
      </c>
      <c r="P13" s="4">
        <f t="shared" si="10"/>
        <v>0</v>
      </c>
      <c r="Q13" s="4">
        <f t="shared" si="11"/>
        <v>0</v>
      </c>
      <c r="R13" s="4">
        <f t="shared" si="12"/>
        <v>0</v>
      </c>
      <c r="S13" s="22">
        <f t="shared" si="13"/>
        <v>0</v>
      </c>
    </row>
    <row r="14" spans="1:19" ht="12.75">
      <c r="A14" s="12">
        <f t="shared" si="14"/>
        <v>11</v>
      </c>
      <c r="B14" s="26" t="s">
        <v>40</v>
      </c>
      <c r="C14" s="28">
        <v>43530</v>
      </c>
      <c r="D14" s="5" t="s">
        <v>10</v>
      </c>
      <c r="E14" s="4">
        <v>4</v>
      </c>
      <c r="F14" s="4">
        <v>2</v>
      </c>
      <c r="G14" s="21">
        <f t="shared" si="1"/>
        <v>0</v>
      </c>
      <c r="H14" s="4">
        <f t="shared" si="2"/>
        <v>0</v>
      </c>
      <c r="I14" s="4">
        <f t="shared" si="3"/>
        <v>0</v>
      </c>
      <c r="J14" s="4">
        <f t="shared" si="4"/>
        <v>2</v>
      </c>
      <c r="K14" s="4">
        <f t="shared" si="5"/>
        <v>0</v>
      </c>
      <c r="L14" s="4">
        <f t="shared" si="6"/>
        <v>0</v>
      </c>
      <c r="M14" s="4">
        <f t="shared" si="7"/>
        <v>0</v>
      </c>
      <c r="N14" s="4">
        <f t="shared" si="8"/>
        <v>0</v>
      </c>
      <c r="O14" s="4">
        <f t="shared" si="9"/>
        <v>0</v>
      </c>
      <c r="P14" s="4">
        <f t="shared" si="10"/>
        <v>0</v>
      </c>
      <c r="Q14" s="4">
        <f t="shared" si="11"/>
        <v>0</v>
      </c>
      <c r="R14" s="4">
        <f t="shared" si="12"/>
        <v>0</v>
      </c>
      <c r="S14" s="22">
        <f t="shared" si="13"/>
        <v>0</v>
      </c>
    </row>
    <row r="15" spans="1:19" ht="12.75">
      <c r="A15" s="12">
        <f t="shared" si="14"/>
        <v>12</v>
      </c>
      <c r="B15" s="26" t="s">
        <v>41</v>
      </c>
      <c r="C15" s="28">
        <v>43535</v>
      </c>
      <c r="D15" s="5" t="s">
        <v>10</v>
      </c>
      <c r="E15" s="4">
        <v>4</v>
      </c>
      <c r="F15" s="4">
        <v>2</v>
      </c>
      <c r="G15" s="23">
        <f t="shared" si="1"/>
        <v>0</v>
      </c>
      <c r="H15" s="4">
        <f t="shared" si="2"/>
        <v>0</v>
      </c>
      <c r="I15" s="4">
        <f t="shared" si="3"/>
        <v>0</v>
      </c>
      <c r="J15" s="4">
        <f t="shared" si="4"/>
        <v>2</v>
      </c>
      <c r="K15" s="4">
        <f t="shared" si="5"/>
        <v>0</v>
      </c>
      <c r="L15" s="4">
        <f t="shared" si="6"/>
        <v>0</v>
      </c>
      <c r="M15" s="4">
        <f t="shared" si="7"/>
        <v>0</v>
      </c>
      <c r="N15" s="4">
        <f t="shared" si="8"/>
        <v>0</v>
      </c>
      <c r="O15" s="4">
        <f t="shared" si="9"/>
        <v>0</v>
      </c>
      <c r="P15" s="4">
        <f t="shared" si="10"/>
        <v>0</v>
      </c>
      <c r="Q15" s="4">
        <f t="shared" si="11"/>
        <v>0</v>
      </c>
      <c r="R15" s="4">
        <f t="shared" si="12"/>
        <v>0</v>
      </c>
      <c r="S15" s="22">
        <f t="shared" si="13"/>
        <v>0</v>
      </c>
    </row>
    <row r="16" spans="1:20" ht="13.5" thickBot="1">
      <c r="A16" s="13">
        <f t="shared" si="14"/>
        <v>13</v>
      </c>
      <c r="B16" s="27" t="s">
        <v>43</v>
      </c>
      <c r="C16" s="28">
        <v>43538</v>
      </c>
      <c r="D16" s="5" t="s">
        <v>10</v>
      </c>
      <c r="E16" s="4">
        <v>4</v>
      </c>
      <c r="F16" s="4">
        <v>1</v>
      </c>
      <c r="G16" s="23">
        <f t="shared" si="1"/>
        <v>0</v>
      </c>
      <c r="H16" s="4">
        <f t="shared" si="2"/>
        <v>0</v>
      </c>
      <c r="I16" s="4">
        <f t="shared" si="3"/>
        <v>0</v>
      </c>
      <c r="J16" s="4">
        <f t="shared" si="4"/>
        <v>1</v>
      </c>
      <c r="K16" s="4">
        <f t="shared" si="5"/>
        <v>0</v>
      </c>
      <c r="L16" s="4">
        <f t="shared" si="6"/>
        <v>0</v>
      </c>
      <c r="M16" s="4">
        <f t="shared" si="7"/>
        <v>0</v>
      </c>
      <c r="N16" s="4">
        <f t="shared" si="8"/>
        <v>0</v>
      </c>
      <c r="O16" s="4">
        <f t="shared" si="9"/>
        <v>0</v>
      </c>
      <c r="P16" s="4">
        <f t="shared" si="10"/>
        <v>0</v>
      </c>
      <c r="Q16" s="4">
        <f t="shared" si="11"/>
        <v>0</v>
      </c>
      <c r="R16" s="4">
        <f t="shared" si="12"/>
        <v>0</v>
      </c>
      <c r="S16" s="22">
        <f t="shared" si="13"/>
        <v>0</v>
      </c>
      <c r="T16" s="9"/>
    </row>
    <row r="17" spans="3:19" ht="13.5" thickTop="1">
      <c r="C17" s="28">
        <v>43528</v>
      </c>
      <c r="D17" s="5" t="s">
        <v>11</v>
      </c>
      <c r="E17" s="4">
        <v>13</v>
      </c>
      <c r="F17" s="4">
        <v>2</v>
      </c>
      <c r="G17" s="23">
        <f t="shared" si="1"/>
        <v>0</v>
      </c>
      <c r="H17" s="4">
        <f t="shared" si="2"/>
        <v>0</v>
      </c>
      <c r="I17" s="4">
        <f t="shared" si="3"/>
        <v>0</v>
      </c>
      <c r="J17" s="4">
        <f t="shared" si="4"/>
        <v>0</v>
      </c>
      <c r="K17" s="4">
        <f t="shared" si="5"/>
        <v>0</v>
      </c>
      <c r="L17" s="4">
        <f t="shared" si="6"/>
        <v>0</v>
      </c>
      <c r="M17" s="4">
        <f t="shared" si="7"/>
        <v>0</v>
      </c>
      <c r="N17" s="4">
        <f t="shared" si="8"/>
        <v>0</v>
      </c>
      <c r="O17" s="4">
        <f t="shared" si="9"/>
        <v>0</v>
      </c>
      <c r="P17" s="4">
        <f t="shared" si="10"/>
        <v>0</v>
      </c>
      <c r="Q17" s="4">
        <f t="shared" si="11"/>
        <v>0</v>
      </c>
      <c r="R17" s="4">
        <f t="shared" si="12"/>
        <v>0</v>
      </c>
      <c r="S17" s="22">
        <f t="shared" si="13"/>
        <v>2</v>
      </c>
    </row>
    <row r="18" spans="3:19" ht="12.75">
      <c r="C18" s="28">
        <v>43542</v>
      </c>
      <c r="D18" s="5" t="s">
        <v>12</v>
      </c>
      <c r="E18" s="4">
        <v>4</v>
      </c>
      <c r="F18" s="4">
        <v>1</v>
      </c>
      <c r="G18" s="23">
        <f t="shared" si="1"/>
        <v>0</v>
      </c>
      <c r="H18" s="4">
        <f t="shared" si="2"/>
        <v>0</v>
      </c>
      <c r="I18" s="4">
        <f t="shared" si="3"/>
        <v>0</v>
      </c>
      <c r="J18" s="4">
        <f t="shared" si="4"/>
        <v>1</v>
      </c>
      <c r="K18" s="4">
        <f t="shared" si="5"/>
        <v>0</v>
      </c>
      <c r="L18" s="4">
        <f t="shared" si="6"/>
        <v>0</v>
      </c>
      <c r="M18" s="4">
        <f t="shared" si="7"/>
        <v>0</v>
      </c>
      <c r="N18" s="4">
        <f t="shared" si="8"/>
        <v>0</v>
      </c>
      <c r="O18" s="4">
        <f t="shared" si="9"/>
        <v>0</v>
      </c>
      <c r="P18" s="4">
        <f t="shared" si="10"/>
        <v>0</v>
      </c>
      <c r="Q18" s="4">
        <f t="shared" si="11"/>
        <v>0</v>
      </c>
      <c r="R18" s="4">
        <f t="shared" si="12"/>
        <v>0</v>
      </c>
      <c r="S18" s="22">
        <f t="shared" si="13"/>
        <v>0</v>
      </c>
    </row>
    <row r="19" spans="3:19" ht="12.75">
      <c r="C19" s="28">
        <v>43545</v>
      </c>
      <c r="D19" s="5" t="s">
        <v>14</v>
      </c>
      <c r="E19" s="4">
        <v>2</v>
      </c>
      <c r="F19" s="4">
        <v>3</v>
      </c>
      <c r="G19" s="23">
        <f t="shared" si="1"/>
        <v>0</v>
      </c>
      <c r="H19" s="4">
        <f t="shared" si="2"/>
        <v>3</v>
      </c>
      <c r="I19" s="4">
        <f t="shared" si="3"/>
        <v>0</v>
      </c>
      <c r="J19" s="4">
        <f t="shared" si="4"/>
        <v>0</v>
      </c>
      <c r="K19" s="4">
        <f t="shared" si="5"/>
        <v>0</v>
      </c>
      <c r="L19" s="4">
        <f t="shared" si="6"/>
        <v>0</v>
      </c>
      <c r="M19" s="4">
        <f t="shared" si="7"/>
        <v>0</v>
      </c>
      <c r="N19" s="4">
        <f t="shared" si="8"/>
        <v>0</v>
      </c>
      <c r="O19" s="4">
        <f t="shared" si="9"/>
        <v>0</v>
      </c>
      <c r="P19" s="4">
        <f t="shared" si="10"/>
        <v>0</v>
      </c>
      <c r="Q19" s="4">
        <f t="shared" si="11"/>
        <v>0</v>
      </c>
      <c r="R19" s="4">
        <f t="shared" si="12"/>
        <v>0</v>
      </c>
      <c r="S19" s="22">
        <f t="shared" si="13"/>
        <v>0</v>
      </c>
    </row>
    <row r="20" spans="3:19" ht="12.75">
      <c r="C20" s="28">
        <v>43546</v>
      </c>
      <c r="D20" s="5" t="s">
        <v>10</v>
      </c>
      <c r="E20" s="4">
        <v>4</v>
      </c>
      <c r="F20" s="4">
        <v>4</v>
      </c>
      <c r="G20" s="23">
        <f t="shared" si="1"/>
        <v>0</v>
      </c>
      <c r="H20" s="4">
        <f t="shared" si="2"/>
        <v>0</v>
      </c>
      <c r="I20" s="4">
        <f t="shared" si="3"/>
        <v>0</v>
      </c>
      <c r="J20" s="4">
        <f t="shared" si="4"/>
        <v>4</v>
      </c>
      <c r="K20" s="4">
        <f t="shared" si="5"/>
        <v>0</v>
      </c>
      <c r="L20" s="4">
        <f t="shared" si="6"/>
        <v>0</v>
      </c>
      <c r="M20" s="4">
        <f t="shared" si="7"/>
        <v>0</v>
      </c>
      <c r="N20" s="4">
        <f t="shared" si="8"/>
        <v>0</v>
      </c>
      <c r="O20" s="4">
        <f t="shared" si="9"/>
        <v>0</v>
      </c>
      <c r="P20" s="4">
        <f t="shared" si="10"/>
        <v>0</v>
      </c>
      <c r="Q20" s="4">
        <f t="shared" si="11"/>
        <v>0</v>
      </c>
      <c r="R20" s="4">
        <f t="shared" si="12"/>
        <v>0</v>
      </c>
      <c r="S20" s="22">
        <f t="shared" si="13"/>
        <v>0</v>
      </c>
    </row>
    <row r="21" spans="3:19" ht="12.75">
      <c r="C21" s="28">
        <v>43547</v>
      </c>
      <c r="D21" s="5" t="s">
        <v>12</v>
      </c>
      <c r="E21" s="4">
        <v>4</v>
      </c>
      <c r="F21" s="4">
        <v>2</v>
      </c>
      <c r="G21" s="23">
        <f t="shared" si="1"/>
        <v>0</v>
      </c>
      <c r="H21" s="4">
        <f t="shared" si="2"/>
        <v>0</v>
      </c>
      <c r="I21" s="4">
        <f t="shared" si="3"/>
        <v>0</v>
      </c>
      <c r="J21" s="4">
        <f t="shared" si="4"/>
        <v>2</v>
      </c>
      <c r="K21" s="4">
        <f t="shared" si="5"/>
        <v>0</v>
      </c>
      <c r="L21" s="4">
        <f t="shared" si="6"/>
        <v>0</v>
      </c>
      <c r="M21" s="4">
        <f t="shared" si="7"/>
        <v>0</v>
      </c>
      <c r="N21" s="4">
        <f t="shared" si="8"/>
        <v>0</v>
      </c>
      <c r="O21" s="4">
        <f t="shared" si="9"/>
        <v>0</v>
      </c>
      <c r="P21" s="4">
        <f t="shared" si="10"/>
        <v>0</v>
      </c>
      <c r="Q21" s="4">
        <f t="shared" si="11"/>
        <v>0</v>
      </c>
      <c r="R21" s="4">
        <f t="shared" si="12"/>
        <v>0</v>
      </c>
      <c r="S21" s="22">
        <f t="shared" si="13"/>
        <v>0</v>
      </c>
    </row>
    <row r="22" spans="3:19" ht="12.75">
      <c r="C22" s="28">
        <v>43548</v>
      </c>
      <c r="D22" s="5" t="s">
        <v>13</v>
      </c>
      <c r="E22" s="4">
        <v>4</v>
      </c>
      <c r="F22" s="4">
        <v>4</v>
      </c>
      <c r="G22" s="23">
        <f t="shared" si="1"/>
        <v>0</v>
      </c>
      <c r="H22" s="4">
        <f t="shared" si="2"/>
        <v>0</v>
      </c>
      <c r="I22" s="4">
        <f t="shared" si="3"/>
        <v>0</v>
      </c>
      <c r="J22" s="4">
        <f t="shared" si="4"/>
        <v>4</v>
      </c>
      <c r="K22" s="4">
        <f t="shared" si="5"/>
        <v>0</v>
      </c>
      <c r="L22" s="4">
        <f t="shared" si="6"/>
        <v>0</v>
      </c>
      <c r="M22" s="4">
        <f t="shared" si="7"/>
        <v>0</v>
      </c>
      <c r="N22" s="4">
        <f t="shared" si="8"/>
        <v>0</v>
      </c>
      <c r="O22" s="4">
        <f t="shared" si="9"/>
        <v>0</v>
      </c>
      <c r="P22" s="4">
        <f t="shared" si="10"/>
        <v>0</v>
      </c>
      <c r="Q22" s="4">
        <f t="shared" si="11"/>
        <v>0</v>
      </c>
      <c r="R22" s="4">
        <f t="shared" si="12"/>
        <v>0</v>
      </c>
      <c r="S22" s="22">
        <f t="shared" si="13"/>
        <v>0</v>
      </c>
    </row>
    <row r="23" spans="3:19" ht="12.75">
      <c r="C23" s="28">
        <v>43594</v>
      </c>
      <c r="D23" s="5" t="s">
        <v>15</v>
      </c>
      <c r="E23" s="4">
        <v>2</v>
      </c>
      <c r="F23" s="4">
        <v>2</v>
      </c>
      <c r="G23" s="23">
        <f t="shared" si="1"/>
        <v>0</v>
      </c>
      <c r="H23" s="4">
        <f t="shared" si="2"/>
        <v>2</v>
      </c>
      <c r="I23" s="4">
        <f t="shared" si="3"/>
        <v>0</v>
      </c>
      <c r="J23" s="4">
        <f t="shared" si="4"/>
        <v>0</v>
      </c>
      <c r="K23" s="4">
        <f t="shared" si="5"/>
        <v>0</v>
      </c>
      <c r="L23" s="4">
        <f t="shared" si="6"/>
        <v>0</v>
      </c>
      <c r="M23" s="4">
        <f t="shared" si="7"/>
        <v>0</v>
      </c>
      <c r="N23" s="4">
        <f t="shared" si="8"/>
        <v>0</v>
      </c>
      <c r="O23" s="4">
        <f t="shared" si="9"/>
        <v>0</v>
      </c>
      <c r="P23" s="4">
        <f t="shared" si="10"/>
        <v>0</v>
      </c>
      <c r="Q23" s="4">
        <f t="shared" si="11"/>
        <v>0</v>
      </c>
      <c r="R23" s="4">
        <f t="shared" si="12"/>
        <v>0</v>
      </c>
      <c r="S23" s="22">
        <f t="shared" si="13"/>
        <v>0</v>
      </c>
    </row>
    <row r="24" spans="3:19" ht="12.75">
      <c r="C24" s="28">
        <v>43635</v>
      </c>
      <c r="D24" s="5" t="s">
        <v>16</v>
      </c>
      <c r="E24" s="4">
        <v>2</v>
      </c>
      <c r="F24" s="4">
        <v>2</v>
      </c>
      <c r="G24" s="23">
        <f t="shared" si="1"/>
        <v>0</v>
      </c>
      <c r="H24" s="4">
        <f t="shared" si="2"/>
        <v>2</v>
      </c>
      <c r="I24" s="4">
        <f t="shared" si="3"/>
        <v>0</v>
      </c>
      <c r="J24" s="4">
        <f t="shared" si="4"/>
        <v>0</v>
      </c>
      <c r="K24" s="4">
        <f t="shared" si="5"/>
        <v>0</v>
      </c>
      <c r="L24" s="4">
        <f t="shared" si="6"/>
        <v>0</v>
      </c>
      <c r="M24" s="4">
        <f t="shared" si="7"/>
        <v>0</v>
      </c>
      <c r="N24" s="4">
        <f t="shared" si="8"/>
        <v>0</v>
      </c>
      <c r="O24" s="4">
        <f t="shared" si="9"/>
        <v>0</v>
      </c>
      <c r="P24" s="4">
        <f t="shared" si="10"/>
        <v>0</v>
      </c>
      <c r="Q24" s="4">
        <f t="shared" si="11"/>
        <v>0</v>
      </c>
      <c r="R24" s="4">
        <f t="shared" si="12"/>
        <v>0</v>
      </c>
      <c r="S24" s="22">
        <f t="shared" si="13"/>
        <v>0</v>
      </c>
    </row>
    <row r="25" spans="3:19" ht="12.75">
      <c r="C25" s="28">
        <v>43712</v>
      </c>
      <c r="D25" s="5" t="s">
        <v>17</v>
      </c>
      <c r="E25" s="4">
        <v>2</v>
      </c>
      <c r="F25" s="4">
        <v>2.5</v>
      </c>
      <c r="G25" s="23">
        <f t="shared" si="1"/>
        <v>0</v>
      </c>
      <c r="H25" s="4">
        <f t="shared" si="2"/>
        <v>2.5</v>
      </c>
      <c r="I25" s="4">
        <f t="shared" si="3"/>
        <v>0</v>
      </c>
      <c r="J25" s="4">
        <f t="shared" si="4"/>
        <v>0</v>
      </c>
      <c r="K25" s="4">
        <f t="shared" si="5"/>
        <v>0</v>
      </c>
      <c r="L25" s="4">
        <f t="shared" si="6"/>
        <v>0</v>
      </c>
      <c r="M25" s="4">
        <f t="shared" si="7"/>
        <v>0</v>
      </c>
      <c r="N25" s="4">
        <f t="shared" si="8"/>
        <v>0</v>
      </c>
      <c r="O25" s="4">
        <f t="shared" si="9"/>
        <v>0</v>
      </c>
      <c r="P25" s="4">
        <f t="shared" si="10"/>
        <v>0</v>
      </c>
      <c r="Q25" s="4">
        <f t="shared" si="11"/>
        <v>0</v>
      </c>
      <c r="R25" s="4">
        <f t="shared" si="12"/>
        <v>0</v>
      </c>
      <c r="S25" s="22">
        <f t="shared" si="13"/>
        <v>0</v>
      </c>
    </row>
    <row r="26" spans="3:19" ht="12.75">
      <c r="C26" s="28">
        <v>43729</v>
      </c>
      <c r="D26" s="5" t="s">
        <v>18</v>
      </c>
      <c r="E26" s="4">
        <v>2</v>
      </c>
      <c r="F26" s="4">
        <v>4</v>
      </c>
      <c r="G26" s="23">
        <f t="shared" si="1"/>
        <v>0</v>
      </c>
      <c r="H26" s="4">
        <f t="shared" si="2"/>
        <v>4</v>
      </c>
      <c r="I26" s="4">
        <f t="shared" si="3"/>
        <v>0</v>
      </c>
      <c r="J26" s="4">
        <f t="shared" si="4"/>
        <v>0</v>
      </c>
      <c r="K26" s="4">
        <f t="shared" si="5"/>
        <v>0</v>
      </c>
      <c r="L26" s="4">
        <f t="shared" si="6"/>
        <v>0</v>
      </c>
      <c r="M26" s="4">
        <f t="shared" si="7"/>
        <v>0</v>
      </c>
      <c r="N26" s="4">
        <f t="shared" si="8"/>
        <v>0</v>
      </c>
      <c r="O26" s="4">
        <f t="shared" si="9"/>
        <v>0</v>
      </c>
      <c r="P26" s="4">
        <f t="shared" si="10"/>
        <v>0</v>
      </c>
      <c r="Q26" s="4">
        <f t="shared" si="11"/>
        <v>0</v>
      </c>
      <c r="R26" s="4">
        <f t="shared" si="12"/>
        <v>0</v>
      </c>
      <c r="S26" s="22">
        <f t="shared" si="13"/>
        <v>0</v>
      </c>
    </row>
    <row r="27" spans="3:19" ht="12.75">
      <c r="C27" s="28">
        <v>43730</v>
      </c>
      <c r="D27" s="5" t="s">
        <v>19</v>
      </c>
      <c r="E27" s="4">
        <v>2</v>
      </c>
      <c r="F27" s="4">
        <v>2</v>
      </c>
      <c r="G27" s="23">
        <f t="shared" si="1"/>
        <v>0</v>
      </c>
      <c r="H27" s="4">
        <f t="shared" si="2"/>
        <v>2</v>
      </c>
      <c r="I27" s="4">
        <f t="shared" si="3"/>
        <v>0</v>
      </c>
      <c r="J27" s="4">
        <f t="shared" si="4"/>
        <v>0</v>
      </c>
      <c r="K27" s="4">
        <f t="shared" si="5"/>
        <v>0</v>
      </c>
      <c r="L27" s="4">
        <f t="shared" si="6"/>
        <v>0</v>
      </c>
      <c r="M27" s="4">
        <f t="shared" si="7"/>
        <v>0</v>
      </c>
      <c r="N27" s="4">
        <f t="shared" si="8"/>
        <v>0</v>
      </c>
      <c r="O27" s="4">
        <f t="shared" si="9"/>
        <v>0</v>
      </c>
      <c r="P27" s="4">
        <f t="shared" si="10"/>
        <v>0</v>
      </c>
      <c r="Q27" s="4">
        <f t="shared" si="11"/>
        <v>0</v>
      </c>
      <c r="R27" s="4">
        <f t="shared" si="12"/>
        <v>0</v>
      </c>
      <c r="S27" s="22">
        <f t="shared" si="13"/>
        <v>0</v>
      </c>
    </row>
    <row r="28" spans="3:19" ht="12.75">
      <c r="C28" s="28">
        <v>43755</v>
      </c>
      <c r="D28" s="5" t="s">
        <v>20</v>
      </c>
      <c r="E28" s="4">
        <v>9</v>
      </c>
      <c r="F28" s="4">
        <v>2</v>
      </c>
      <c r="G28" s="23">
        <f t="shared" si="1"/>
        <v>0</v>
      </c>
      <c r="H28" s="4">
        <f t="shared" si="2"/>
        <v>0</v>
      </c>
      <c r="I28" s="4">
        <f t="shared" si="3"/>
        <v>0</v>
      </c>
      <c r="J28" s="4">
        <f t="shared" si="4"/>
        <v>0</v>
      </c>
      <c r="K28" s="4">
        <f t="shared" si="5"/>
        <v>0</v>
      </c>
      <c r="L28" s="4">
        <f t="shared" si="6"/>
        <v>0</v>
      </c>
      <c r="M28" s="4">
        <f t="shared" si="7"/>
        <v>0</v>
      </c>
      <c r="N28" s="4">
        <f t="shared" si="8"/>
        <v>0</v>
      </c>
      <c r="O28" s="4">
        <f t="shared" si="9"/>
        <v>2</v>
      </c>
      <c r="P28" s="4">
        <f t="shared" si="10"/>
        <v>0</v>
      </c>
      <c r="Q28" s="4">
        <f t="shared" si="11"/>
        <v>0</v>
      </c>
      <c r="R28" s="4">
        <f t="shared" si="12"/>
        <v>0</v>
      </c>
      <c r="S28" s="22">
        <f t="shared" si="13"/>
        <v>0</v>
      </c>
    </row>
    <row r="29" spans="3:19" ht="12.75">
      <c r="C29" s="28">
        <v>43785</v>
      </c>
      <c r="D29" s="5" t="s">
        <v>21</v>
      </c>
      <c r="E29" s="4">
        <v>1</v>
      </c>
      <c r="F29" s="4">
        <v>9</v>
      </c>
      <c r="G29" s="23">
        <f t="shared" si="1"/>
        <v>9</v>
      </c>
      <c r="H29" s="4">
        <f t="shared" si="2"/>
        <v>0</v>
      </c>
      <c r="I29" s="4">
        <f t="shared" si="3"/>
        <v>0</v>
      </c>
      <c r="J29" s="4">
        <f t="shared" si="4"/>
        <v>0</v>
      </c>
      <c r="K29" s="4">
        <f t="shared" si="5"/>
        <v>0</v>
      </c>
      <c r="L29" s="4">
        <f t="shared" si="6"/>
        <v>0</v>
      </c>
      <c r="M29" s="4">
        <f t="shared" si="7"/>
        <v>0</v>
      </c>
      <c r="N29" s="4">
        <f t="shared" si="8"/>
        <v>0</v>
      </c>
      <c r="O29" s="4">
        <f t="shared" si="9"/>
        <v>0</v>
      </c>
      <c r="P29" s="4">
        <f t="shared" si="10"/>
        <v>0</v>
      </c>
      <c r="Q29" s="4">
        <f t="shared" si="11"/>
        <v>0</v>
      </c>
      <c r="R29" s="4">
        <f t="shared" si="12"/>
        <v>0</v>
      </c>
      <c r="S29" s="22">
        <f t="shared" si="13"/>
        <v>0</v>
      </c>
    </row>
    <row r="30" spans="3:19" ht="12.75">
      <c r="C30" s="28">
        <v>43789</v>
      </c>
      <c r="D30" s="5" t="s">
        <v>22</v>
      </c>
      <c r="E30" s="4">
        <v>2</v>
      </c>
      <c r="F30" s="4">
        <v>2</v>
      </c>
      <c r="G30" s="23">
        <f t="shared" si="1"/>
        <v>0</v>
      </c>
      <c r="H30" s="4">
        <f t="shared" si="2"/>
        <v>2</v>
      </c>
      <c r="I30" s="4">
        <f t="shared" si="3"/>
        <v>0</v>
      </c>
      <c r="J30" s="4">
        <f t="shared" si="4"/>
        <v>0</v>
      </c>
      <c r="K30" s="4">
        <f t="shared" si="5"/>
        <v>0</v>
      </c>
      <c r="L30" s="4">
        <f t="shared" si="6"/>
        <v>0</v>
      </c>
      <c r="M30" s="4">
        <f t="shared" si="7"/>
        <v>0</v>
      </c>
      <c r="N30" s="4">
        <f t="shared" si="8"/>
        <v>0</v>
      </c>
      <c r="O30" s="4">
        <f t="shared" si="9"/>
        <v>0</v>
      </c>
      <c r="P30" s="4">
        <f t="shared" si="10"/>
        <v>0</v>
      </c>
      <c r="Q30" s="4">
        <f t="shared" si="11"/>
        <v>0</v>
      </c>
      <c r="R30" s="4">
        <f t="shared" si="12"/>
        <v>0</v>
      </c>
      <c r="S30" s="22">
        <f t="shared" si="13"/>
        <v>0</v>
      </c>
    </row>
    <row r="31" spans="3:19" ht="12.75">
      <c r="C31" s="28">
        <v>43798</v>
      </c>
      <c r="D31" s="5" t="s">
        <v>23</v>
      </c>
      <c r="E31" s="4">
        <v>6</v>
      </c>
      <c r="F31" s="4">
        <v>0.5</v>
      </c>
      <c r="G31" s="23">
        <f t="shared" si="1"/>
        <v>0</v>
      </c>
      <c r="H31" s="4">
        <f t="shared" si="2"/>
        <v>0</v>
      </c>
      <c r="I31" s="4">
        <f t="shared" si="3"/>
        <v>0</v>
      </c>
      <c r="J31" s="4">
        <f t="shared" si="4"/>
        <v>0</v>
      </c>
      <c r="K31" s="4">
        <f t="shared" si="5"/>
        <v>0</v>
      </c>
      <c r="L31" s="4">
        <f t="shared" si="6"/>
        <v>0.5</v>
      </c>
      <c r="M31" s="4">
        <f t="shared" si="7"/>
        <v>0</v>
      </c>
      <c r="N31" s="4">
        <f t="shared" si="8"/>
        <v>0</v>
      </c>
      <c r="O31" s="4">
        <f t="shared" si="9"/>
        <v>0</v>
      </c>
      <c r="P31" s="4">
        <f t="shared" si="10"/>
        <v>0</v>
      </c>
      <c r="Q31" s="4">
        <f t="shared" si="11"/>
        <v>0</v>
      </c>
      <c r="R31" s="4">
        <f t="shared" si="12"/>
        <v>0</v>
      </c>
      <c r="S31" s="22">
        <f t="shared" si="13"/>
        <v>0</v>
      </c>
    </row>
    <row r="32" spans="3:19" ht="12.75">
      <c r="C32" s="28">
        <v>43799</v>
      </c>
      <c r="D32" s="5" t="s">
        <v>23</v>
      </c>
      <c r="E32" s="4">
        <v>6</v>
      </c>
      <c r="F32" s="4">
        <v>0.5</v>
      </c>
      <c r="G32" s="23">
        <f t="shared" si="1"/>
        <v>0</v>
      </c>
      <c r="H32" s="4">
        <f t="shared" si="2"/>
        <v>0</v>
      </c>
      <c r="I32" s="4">
        <f t="shared" si="3"/>
        <v>0</v>
      </c>
      <c r="J32" s="4">
        <f t="shared" si="4"/>
        <v>0</v>
      </c>
      <c r="K32" s="4">
        <f t="shared" si="5"/>
        <v>0</v>
      </c>
      <c r="L32" s="4">
        <f t="shared" si="6"/>
        <v>0.5</v>
      </c>
      <c r="M32" s="4">
        <f t="shared" si="7"/>
        <v>0</v>
      </c>
      <c r="N32" s="4">
        <f t="shared" si="8"/>
        <v>0</v>
      </c>
      <c r="O32" s="4">
        <f t="shared" si="9"/>
        <v>0</v>
      </c>
      <c r="P32" s="4">
        <f t="shared" si="10"/>
        <v>0</v>
      </c>
      <c r="Q32" s="4">
        <f t="shared" si="11"/>
        <v>0</v>
      </c>
      <c r="R32" s="4">
        <f t="shared" si="12"/>
        <v>0</v>
      </c>
      <c r="S32" s="22">
        <f t="shared" si="13"/>
        <v>0</v>
      </c>
    </row>
    <row r="33" spans="3:19" ht="12.75">
      <c r="C33" s="28">
        <v>43800</v>
      </c>
      <c r="D33" s="5" t="s">
        <v>24</v>
      </c>
      <c r="E33" s="4">
        <v>12</v>
      </c>
      <c r="F33" s="4">
        <v>0.5</v>
      </c>
      <c r="G33" s="23">
        <f t="shared" si="1"/>
        <v>0</v>
      </c>
      <c r="H33" s="4">
        <f t="shared" si="2"/>
        <v>0</v>
      </c>
      <c r="I33" s="4">
        <f t="shared" si="3"/>
        <v>0</v>
      </c>
      <c r="J33" s="4">
        <f t="shared" si="4"/>
        <v>0</v>
      </c>
      <c r="K33" s="4">
        <f t="shared" si="5"/>
        <v>0</v>
      </c>
      <c r="L33" s="4">
        <f t="shared" si="6"/>
        <v>0</v>
      </c>
      <c r="M33" s="4">
        <f t="shared" si="7"/>
        <v>0</v>
      </c>
      <c r="N33" s="4">
        <f t="shared" si="8"/>
        <v>0</v>
      </c>
      <c r="O33" s="4">
        <f t="shared" si="9"/>
        <v>0</v>
      </c>
      <c r="P33" s="4">
        <f t="shared" si="10"/>
        <v>0</v>
      </c>
      <c r="Q33" s="4">
        <f t="shared" si="11"/>
        <v>0</v>
      </c>
      <c r="R33" s="4">
        <f t="shared" si="12"/>
        <v>0.5</v>
      </c>
      <c r="S33" s="22">
        <f t="shared" si="13"/>
        <v>0</v>
      </c>
    </row>
    <row r="34" spans="3:19" ht="12.75">
      <c r="C34" s="28">
        <v>43801</v>
      </c>
      <c r="D34" s="5" t="s">
        <v>23</v>
      </c>
      <c r="E34" s="4">
        <v>6</v>
      </c>
      <c r="F34" s="4">
        <v>1.5</v>
      </c>
      <c r="G34" s="23">
        <f t="shared" si="1"/>
        <v>0</v>
      </c>
      <c r="H34" s="4">
        <f t="shared" si="2"/>
        <v>0</v>
      </c>
      <c r="I34" s="4">
        <f t="shared" si="3"/>
        <v>0</v>
      </c>
      <c r="J34" s="4">
        <f t="shared" si="4"/>
        <v>0</v>
      </c>
      <c r="K34" s="4">
        <f t="shared" si="5"/>
        <v>0</v>
      </c>
      <c r="L34" s="4">
        <f t="shared" si="6"/>
        <v>1.5</v>
      </c>
      <c r="M34" s="4">
        <f t="shared" si="7"/>
        <v>0</v>
      </c>
      <c r="N34" s="4">
        <f t="shared" si="8"/>
        <v>0</v>
      </c>
      <c r="O34" s="4">
        <f t="shared" si="9"/>
        <v>0</v>
      </c>
      <c r="P34" s="4">
        <f t="shared" si="10"/>
        <v>0</v>
      </c>
      <c r="Q34" s="4">
        <f t="shared" si="11"/>
        <v>0</v>
      </c>
      <c r="R34" s="4">
        <f t="shared" si="12"/>
        <v>0</v>
      </c>
      <c r="S34" s="22">
        <f t="shared" si="13"/>
        <v>0</v>
      </c>
    </row>
    <row r="35" spans="3:19" ht="12.75">
      <c r="C35" s="28">
        <v>43803</v>
      </c>
      <c r="D35" s="5" t="s">
        <v>23</v>
      </c>
      <c r="E35" s="4">
        <v>6</v>
      </c>
      <c r="F35" s="4">
        <v>3</v>
      </c>
      <c r="G35" s="23">
        <f t="shared" si="1"/>
        <v>0</v>
      </c>
      <c r="H35" s="4">
        <f t="shared" si="2"/>
        <v>0</v>
      </c>
      <c r="I35" s="4">
        <f t="shared" si="3"/>
        <v>0</v>
      </c>
      <c r="J35" s="4">
        <f t="shared" si="4"/>
        <v>0</v>
      </c>
      <c r="K35" s="4">
        <f t="shared" si="5"/>
        <v>0</v>
      </c>
      <c r="L35" s="4">
        <f t="shared" si="6"/>
        <v>3</v>
      </c>
      <c r="M35" s="4">
        <f t="shared" si="7"/>
        <v>0</v>
      </c>
      <c r="N35" s="4">
        <f t="shared" si="8"/>
        <v>0</v>
      </c>
      <c r="O35" s="4">
        <f t="shared" si="9"/>
        <v>0</v>
      </c>
      <c r="P35" s="4">
        <f t="shared" si="10"/>
        <v>0</v>
      </c>
      <c r="Q35" s="4">
        <f t="shared" si="11"/>
        <v>0</v>
      </c>
      <c r="R35" s="4">
        <f t="shared" si="12"/>
        <v>0</v>
      </c>
      <c r="S35" s="22">
        <f t="shared" si="13"/>
        <v>0</v>
      </c>
    </row>
    <row r="36" spans="3:19" ht="12.75">
      <c r="C36" s="28">
        <v>43803</v>
      </c>
      <c r="D36" s="5" t="s">
        <v>22</v>
      </c>
      <c r="E36" s="4">
        <v>2</v>
      </c>
      <c r="F36" s="4">
        <v>1.5</v>
      </c>
      <c r="G36" s="23">
        <f t="shared" si="1"/>
        <v>0</v>
      </c>
      <c r="H36" s="4">
        <f t="shared" si="2"/>
        <v>1.5</v>
      </c>
      <c r="I36" s="4">
        <f t="shared" si="3"/>
        <v>0</v>
      </c>
      <c r="J36" s="4">
        <f t="shared" si="4"/>
        <v>0</v>
      </c>
      <c r="K36" s="4">
        <f t="shared" si="5"/>
        <v>0</v>
      </c>
      <c r="L36" s="4">
        <f t="shared" si="6"/>
        <v>0</v>
      </c>
      <c r="M36" s="4">
        <f t="shared" si="7"/>
        <v>0</v>
      </c>
      <c r="N36" s="4">
        <f t="shared" si="8"/>
        <v>0</v>
      </c>
      <c r="O36" s="4">
        <f t="shared" si="9"/>
        <v>0</v>
      </c>
      <c r="P36" s="4">
        <f t="shared" si="10"/>
        <v>0</v>
      </c>
      <c r="Q36" s="4">
        <f t="shared" si="11"/>
        <v>0</v>
      </c>
      <c r="R36" s="4">
        <f t="shared" si="12"/>
        <v>0</v>
      </c>
      <c r="S36" s="22">
        <f t="shared" si="13"/>
        <v>0</v>
      </c>
    </row>
    <row r="37" spans="3:19" ht="13.5" thickBot="1">
      <c r="C37" s="29">
        <v>43804</v>
      </c>
      <c r="D37" s="15" t="s">
        <v>25</v>
      </c>
      <c r="E37" s="14">
        <v>6</v>
      </c>
      <c r="F37" s="14">
        <v>1</v>
      </c>
      <c r="G37" s="23">
        <f t="shared" si="1"/>
        <v>0</v>
      </c>
      <c r="H37" s="4">
        <f t="shared" si="2"/>
        <v>0</v>
      </c>
      <c r="I37" s="4">
        <f t="shared" si="3"/>
        <v>0</v>
      </c>
      <c r="J37" s="4">
        <f t="shared" si="4"/>
        <v>0</v>
      </c>
      <c r="K37" s="4">
        <f t="shared" si="5"/>
        <v>0</v>
      </c>
      <c r="L37" s="4">
        <f t="shared" si="6"/>
        <v>1</v>
      </c>
      <c r="M37" s="4">
        <f t="shared" si="7"/>
        <v>0</v>
      </c>
      <c r="N37" s="4">
        <f t="shared" si="8"/>
        <v>0</v>
      </c>
      <c r="O37" s="4">
        <f t="shared" si="9"/>
        <v>0</v>
      </c>
      <c r="P37" s="4">
        <f t="shared" si="10"/>
        <v>0</v>
      </c>
      <c r="Q37" s="4">
        <f t="shared" si="11"/>
        <v>0</v>
      </c>
      <c r="R37" s="4">
        <f t="shared" si="12"/>
        <v>0</v>
      </c>
      <c r="S37" s="22">
        <f t="shared" si="13"/>
        <v>0</v>
      </c>
    </row>
    <row r="38" spans="3:20" ht="14.25" thickBot="1" thickTop="1">
      <c r="C38" s="24" t="s">
        <v>26</v>
      </c>
      <c r="D38" s="31"/>
      <c r="E38" s="2"/>
      <c r="F38" s="33">
        <f>SUM(F4:F37)</f>
        <v>81</v>
      </c>
      <c r="G38" s="17">
        <f>SUM(G4:G37)</f>
        <v>9</v>
      </c>
      <c r="H38" s="17">
        <f aca="true" t="shared" si="15" ref="H38:R38">SUM(H4:H37)</f>
        <v>39</v>
      </c>
      <c r="I38" s="17">
        <f t="shared" si="15"/>
        <v>0</v>
      </c>
      <c r="J38" s="17">
        <f t="shared" si="15"/>
        <v>22</v>
      </c>
      <c r="K38" s="17">
        <f t="shared" si="15"/>
        <v>0</v>
      </c>
      <c r="L38" s="17">
        <f t="shared" si="15"/>
        <v>6.5</v>
      </c>
      <c r="M38" s="17">
        <f t="shared" si="15"/>
        <v>0</v>
      </c>
      <c r="N38" s="17">
        <f t="shared" si="15"/>
        <v>0</v>
      </c>
      <c r="O38" s="17">
        <f t="shared" si="15"/>
        <v>2</v>
      </c>
      <c r="P38" s="17">
        <f t="shared" si="15"/>
        <v>0</v>
      </c>
      <c r="Q38" s="17">
        <f t="shared" si="15"/>
        <v>0</v>
      </c>
      <c r="R38" s="17">
        <f t="shared" si="15"/>
        <v>0.5</v>
      </c>
      <c r="S38" s="18">
        <f>SUM(S4:S37)</f>
        <v>2</v>
      </c>
      <c r="T38" s="34">
        <f>F38/52</f>
        <v>1.5576923076923077</v>
      </c>
    </row>
    <row r="39" spans="3:19" ht="13.5" thickTop="1">
      <c r="C39" s="30">
        <v>43836</v>
      </c>
      <c r="D39" s="32" t="s">
        <v>44</v>
      </c>
      <c r="E39" s="6">
        <v>12</v>
      </c>
      <c r="F39" s="6">
        <v>1</v>
      </c>
      <c r="G39" s="19">
        <f t="shared" si="1"/>
        <v>0</v>
      </c>
      <c r="H39" s="3">
        <f t="shared" si="2"/>
        <v>0</v>
      </c>
      <c r="I39" s="3">
        <f t="shared" si="3"/>
        <v>0</v>
      </c>
      <c r="J39" s="3">
        <f t="shared" si="4"/>
        <v>0</v>
      </c>
      <c r="K39" s="3">
        <f t="shared" si="5"/>
        <v>0</v>
      </c>
      <c r="L39" s="3">
        <f t="shared" si="6"/>
        <v>0</v>
      </c>
      <c r="M39" s="3">
        <f t="shared" si="7"/>
        <v>0</v>
      </c>
      <c r="N39" s="3">
        <f t="shared" si="8"/>
        <v>0</v>
      </c>
      <c r="O39" s="3">
        <f t="shared" si="9"/>
        <v>0</v>
      </c>
      <c r="P39" s="3">
        <f t="shared" si="10"/>
        <v>0</v>
      </c>
      <c r="Q39" s="3">
        <f t="shared" si="11"/>
        <v>0</v>
      </c>
      <c r="R39" s="3">
        <f t="shared" si="12"/>
        <v>1</v>
      </c>
      <c r="S39" s="20">
        <f t="shared" si="13"/>
        <v>0</v>
      </c>
    </row>
  </sheetData>
  <sheetProtection/>
  <mergeCells count="3">
    <mergeCell ref="C1:F1"/>
    <mergeCell ref="G1:S1"/>
    <mergeCell ref="A1:B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ISSELE</dc:creator>
  <cp:keywords/>
  <dc:description/>
  <cp:lastModifiedBy>FH</cp:lastModifiedBy>
  <dcterms:created xsi:type="dcterms:W3CDTF">2016-12-04T09:51:22Z</dcterms:created>
  <dcterms:modified xsi:type="dcterms:W3CDTF">2020-12-01T07:12:30Z</dcterms:modified>
  <cp:category/>
  <cp:version/>
  <cp:contentType/>
  <cp:contentStatus/>
</cp:coreProperties>
</file>